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ERFIL ECASTILLA\Desktop\DATA MTC\PORTAL WEB\2018\Web_Aéreo_2018\"/>
    </mc:Choice>
  </mc:AlternateContent>
  <xr:revisionPtr revIDLastSave="0" documentId="13_ncr:1_{CA01A174-A603-46A4-9F0E-5B4457A50C54}" xr6:coauthVersionLast="43" xr6:coauthVersionMax="43" xr10:uidLastSave="{00000000-0000-0000-0000-000000000000}"/>
  <bookViews>
    <workbookView xWindow="10068" yWindow="0" windowWidth="20664" windowHeight="16680" xr2:uid="{00000000-000D-0000-FFFF-FFFF00000000}"/>
  </bookViews>
  <sheets>
    <sheet name="AERONAVES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8" i="1" l="1"/>
  <c r="I8" i="1"/>
  <c r="J8" i="1"/>
  <c r="K8" i="1"/>
  <c r="K13" i="1" l="1"/>
  <c r="K7" i="1" s="1"/>
  <c r="K6" i="1" l="1"/>
  <c r="J13" i="1"/>
  <c r="J18" i="1"/>
  <c r="J7" i="1" l="1"/>
  <c r="J6" i="1" s="1"/>
  <c r="H12" i="1" l="1"/>
  <c r="G12" i="1"/>
  <c r="F12" i="1"/>
  <c r="E12" i="1"/>
  <c r="D12" i="1"/>
  <c r="C12" i="1"/>
  <c r="I12" i="1"/>
  <c r="I13" i="1"/>
  <c r="H8" i="1"/>
  <c r="I18" i="1"/>
  <c r="I7" i="1" l="1"/>
  <c r="I6" i="1" s="1"/>
  <c r="H13" i="1"/>
  <c r="H7" i="1" s="1"/>
  <c r="H18" i="1"/>
  <c r="H6" i="1" l="1"/>
  <c r="F18" i="1"/>
  <c r="E18" i="1"/>
  <c r="D18" i="1"/>
  <c r="C18" i="1"/>
  <c r="F13" i="1"/>
  <c r="E13" i="1"/>
  <c r="E7" i="1" s="1"/>
  <c r="E6" i="1" s="1"/>
  <c r="D13" i="1"/>
  <c r="D7" i="1" s="1"/>
  <c r="D6" i="1" s="1"/>
  <c r="C13" i="1"/>
  <c r="F8" i="1"/>
  <c r="E8" i="1"/>
  <c r="D8" i="1"/>
  <c r="C8" i="1"/>
  <c r="C7" i="1" l="1"/>
  <c r="C6" i="1" s="1"/>
  <c r="F7" i="1"/>
  <c r="F6" i="1" s="1"/>
  <c r="G8" i="1"/>
  <c r="G13" i="1"/>
  <c r="G18" i="1"/>
  <c r="G7" i="1" l="1"/>
  <c r="G6" i="1" s="1"/>
</calcChain>
</file>

<file path=xl/sharedStrings.xml><?xml version="1.0" encoding="utf-8"?>
<sst xmlns="http://schemas.openxmlformats.org/spreadsheetml/2006/main" count="25" uniqueCount="23">
  <si>
    <t>Nacional</t>
  </si>
  <si>
    <t>Aerocomercial</t>
  </si>
  <si>
    <t xml:space="preserve">Regular </t>
  </si>
  <si>
    <t>No regular</t>
  </si>
  <si>
    <t>Regular y no regular</t>
  </si>
  <si>
    <t>Turístico</t>
  </si>
  <si>
    <t>Especial</t>
  </si>
  <si>
    <t>Fumigación agrícola</t>
  </si>
  <si>
    <t>Servicio privado</t>
  </si>
  <si>
    <t>Trabajo aéreo</t>
  </si>
  <si>
    <t>Otros 1/</t>
  </si>
  <si>
    <t>Internacional</t>
  </si>
  <si>
    <t xml:space="preserve"> Regular </t>
  </si>
  <si>
    <t xml:space="preserve"> No regular</t>
  </si>
  <si>
    <t>1/ Considera  los siguientes servicios:  Aviación General: Cívico, Instrucción, Científico.</t>
  </si>
  <si>
    <t>Elaboración: MTC - OGPP - Oficina de Estadística</t>
  </si>
  <si>
    <t>ÁMBITO DE OPERACIÓN Y TIPO DE SERVICIO</t>
  </si>
  <si>
    <t>TOTAL</t>
  </si>
  <si>
    <t>(Unidades)</t>
  </si>
  <si>
    <t>Fuente: MTC - Dirección General de Aeronática Civil</t>
  </si>
  <si>
    <t>-</t>
  </si>
  <si>
    <t xml:space="preserve"> Regular y No regular</t>
  </si>
  <si>
    <t>PARQUE AÉREO NACIONAL, SEGÚN ÁMBITO DE OPERACIÓN Y TIPO DE SERVICIO: 2010-2018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</si>
</sst>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7"/>
      <name val="Times New Roman"/>
      <family val="1"/>
    </font>
    <font>
      <u/>
      <sz val="10"/>
      <color theme="10"/>
      <name val="Segoe UI Symbol"/>
      <family val="2"/>
    </font>
    <font>
      <sz val="10"/>
      <color theme="1"/>
      <name val="Segoe UI Symbol"/>
      <family val="2"/>
    </font>
    <font>
      <b/>
      <sz val="10"/>
      <color theme="1"/>
      <name val="Segoe UI Symbol"/>
      <family val="2"/>
    </font>
    <font>
      <sz val="10"/>
      <name val="Segoe UI Symbol"/>
      <family val="2"/>
    </font>
    <font>
      <b/>
      <sz val="10"/>
      <name val="Segoe UI Symbol"/>
      <family val="2"/>
    </font>
    <font>
      <b/>
      <sz val="12"/>
      <color theme="1"/>
      <name val="Segoe UI Symbo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26">
    <xf numFmtId="0" fontId="0" fillId="0" borderId="0" xfId="0"/>
    <xf numFmtId="0" fontId="3" fillId="2" borderId="0" xfId="1" applyFont="1" applyFill="1" applyAlignment="1" applyProtection="1"/>
    <xf numFmtId="0" fontId="4" fillId="2" borderId="0" xfId="0" applyFont="1" applyFill="1"/>
    <xf numFmtId="0" fontId="5" fillId="2" borderId="0" xfId="0" applyFont="1" applyFill="1" applyAlignment="1"/>
    <xf numFmtId="0" fontId="7" fillId="2" borderId="2" xfId="3" applyFont="1" applyFill="1" applyBorder="1" applyAlignment="1" applyProtection="1">
      <alignment horizontal="center" vertical="center" wrapText="1"/>
    </xf>
    <xf numFmtId="0" fontId="7" fillId="2" borderId="2" xfId="3" applyFont="1" applyFill="1" applyBorder="1" applyAlignment="1" applyProtection="1">
      <alignment vertical="center" wrapText="1"/>
    </xf>
    <xf numFmtId="0" fontId="7" fillId="2" borderId="1" xfId="3" applyFont="1" applyFill="1" applyBorder="1" applyAlignment="1" applyProtection="1">
      <alignment horizontal="left" vertical="center"/>
    </xf>
    <xf numFmtId="0" fontId="7" fillId="2" borderId="1" xfId="3" applyFont="1" applyFill="1" applyBorder="1" applyAlignment="1" applyProtection="1">
      <alignment horizontal="right" vertical="center" wrapText="1"/>
    </xf>
    <xf numFmtId="0" fontId="7" fillId="2" borderId="4" xfId="3" applyFont="1" applyFill="1" applyBorder="1" applyAlignment="1" applyProtection="1">
      <alignment horizontal="left" vertical="center"/>
    </xf>
    <xf numFmtId="3" fontId="7" fillId="2" borderId="4" xfId="3" applyNumberFormat="1" applyFont="1" applyFill="1" applyBorder="1" applyAlignment="1" applyProtection="1">
      <alignment horizontal="right" vertical="center" wrapText="1"/>
    </xf>
    <xf numFmtId="0" fontId="7" fillId="2" borderId="0" xfId="3" applyFont="1" applyFill="1" applyBorder="1" applyAlignment="1" applyProtection="1">
      <alignment horizontal="left" vertical="center" indent="1"/>
    </xf>
    <xf numFmtId="0" fontId="7" fillId="2" borderId="0" xfId="3" applyFont="1" applyFill="1" applyBorder="1" applyAlignment="1" applyProtection="1">
      <alignment horizontal="right" vertical="center" wrapText="1"/>
    </xf>
    <xf numFmtId="0" fontId="6" fillId="2" borderId="0" xfId="3" applyFont="1" applyFill="1" applyBorder="1" applyAlignment="1" applyProtection="1">
      <alignment horizontal="left" vertical="center" indent="2"/>
    </xf>
    <xf numFmtId="3" fontId="6" fillId="2" borderId="0" xfId="3" applyNumberFormat="1" applyFont="1" applyFill="1" applyBorder="1" applyAlignment="1">
      <alignment horizontal="right" vertical="center" wrapText="1"/>
    </xf>
    <xf numFmtId="3" fontId="7" fillId="2" borderId="0" xfId="3" applyNumberFormat="1" applyFont="1" applyFill="1" applyBorder="1" applyAlignment="1">
      <alignment horizontal="right" vertical="center" wrapText="1"/>
    </xf>
    <xf numFmtId="3" fontId="7" fillId="2" borderId="0" xfId="3" applyNumberFormat="1" applyFont="1" applyFill="1" applyBorder="1" applyAlignment="1" applyProtection="1">
      <alignment horizontal="right" vertical="center" wrapText="1"/>
    </xf>
    <xf numFmtId="0" fontId="7" fillId="2" borderId="0" xfId="3" applyFont="1" applyFill="1" applyBorder="1" applyAlignment="1" applyProtection="1">
      <alignment horizontal="left" vertical="center"/>
    </xf>
    <xf numFmtId="0" fontId="6" fillId="2" borderId="0" xfId="3" applyFont="1" applyFill="1" applyBorder="1" applyAlignment="1" applyProtection="1">
      <alignment horizontal="left" vertical="center" indent="1"/>
    </xf>
    <xf numFmtId="0" fontId="6" fillId="2" borderId="3" xfId="3" applyFont="1" applyFill="1" applyBorder="1" applyAlignment="1" applyProtection="1">
      <alignment horizontal="left" vertical="center" indent="1"/>
    </xf>
    <xf numFmtId="3" fontId="6" fillId="2" borderId="3" xfId="3" applyNumberFormat="1" applyFont="1" applyFill="1" applyBorder="1" applyAlignment="1">
      <alignment horizontal="right" vertical="center" wrapText="1"/>
    </xf>
    <xf numFmtId="0" fontId="6" fillId="2" borderId="0" xfId="3" applyFont="1" applyFill="1" applyBorder="1" applyAlignment="1">
      <alignment vertical="center"/>
    </xf>
    <xf numFmtId="0" fontId="6" fillId="2" borderId="0" xfId="0" applyFont="1" applyFill="1" applyBorder="1" applyAlignment="1" applyProtection="1">
      <alignment horizontal="left" vertical="center"/>
    </xf>
    <xf numFmtId="0" fontId="8" fillId="2" borderId="0" xfId="0" applyFont="1" applyFill="1" applyAlignment="1">
      <alignment horizontal="center" wrapText="1"/>
    </xf>
    <xf numFmtId="0" fontId="6" fillId="2" borderId="3" xfId="2" applyFont="1" applyFill="1" applyBorder="1" applyAlignment="1" applyProtection="1">
      <alignment horizontal="center" vertical="center"/>
    </xf>
    <xf numFmtId="0" fontId="6" fillId="2" borderId="2" xfId="3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wrapText="1"/>
    </xf>
  </cellXfs>
  <cellStyles count="4">
    <cellStyle name="Hipervínculo" xfId="1" builtinId="8"/>
    <cellStyle name="Normal" xfId="0" builtinId="0"/>
    <cellStyle name="Normal_IEC17016" xfId="2" xr:uid="{00000000-0005-0000-0000-000002000000}"/>
    <cellStyle name="Normal_IEC17018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Evolución del Parque Aéreo Nacional, según ámbito de operación: 2010-2018</a:t>
            </a:r>
          </a:p>
          <a:p>
            <a:pPr>
              <a:defRPr/>
            </a:pPr>
            <a:r>
              <a:rPr lang="en-US" sz="1000" b="0"/>
              <a:t>(Unidades)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0121669722791503E-2"/>
          <c:y val="0.23175614362965555"/>
          <c:w val="0.9197870060762956"/>
          <c:h val="0.55491030495084048"/>
        </c:manualLayout>
      </c:layout>
      <c:lineChart>
        <c:grouping val="standard"/>
        <c:varyColors val="0"/>
        <c:ser>
          <c:idx val="0"/>
          <c:order val="0"/>
          <c:tx>
            <c:strRef>
              <c:f>AERONAVES!$B$7</c:f>
              <c:strCache>
                <c:ptCount val="1"/>
                <c:pt idx="0">
                  <c:v>Nacional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circle"/>
            <c:size val="9"/>
            <c:spPr>
              <a:solidFill>
                <a:schemeClr val="bg1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7"/>
              <c:layout>
                <c:manualLayout>
                  <c:x val="-4.3530360733384982E-2"/>
                  <c:y val="-3.7180136332302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BEB-41FE-8E08-60BE8BE7DCEF}"/>
                </c:ext>
              </c:extLst>
            </c:dLbl>
            <c:dLbl>
              <c:idx val="8"/>
              <c:layout>
                <c:manualLayout>
                  <c:x val="-4.3530360733385148E-2"/>
                  <c:y val="-4.01906736871449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BEB-41FE-8E08-60BE8BE7DCEF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AERONAVES!$C$5:$K$5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AERONAVES!$C$7:$K$7</c:f>
              <c:numCache>
                <c:formatCode>#,##0</c:formatCode>
                <c:ptCount val="9"/>
                <c:pt idx="0">
                  <c:v>198</c:v>
                </c:pt>
                <c:pt idx="1">
                  <c:v>190</c:v>
                </c:pt>
                <c:pt idx="2">
                  <c:v>206</c:v>
                </c:pt>
                <c:pt idx="3">
                  <c:v>203</c:v>
                </c:pt>
                <c:pt idx="4">
                  <c:v>224</c:v>
                </c:pt>
                <c:pt idx="5">
                  <c:v>229</c:v>
                </c:pt>
                <c:pt idx="6">
                  <c:v>210</c:v>
                </c:pt>
                <c:pt idx="7">
                  <c:v>181</c:v>
                </c:pt>
                <c:pt idx="8">
                  <c:v>186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CB-4C67-AF35-D9FFECA9AFF4}"/>
            </c:ext>
          </c:extLst>
        </c:ser>
        <c:ser>
          <c:idx val="1"/>
          <c:order val="1"/>
          <c:tx>
            <c:strRef>
              <c:f>AERONAVES!$B$18</c:f>
              <c:strCache>
                <c:ptCount val="1"/>
                <c:pt idx="0">
                  <c:v>Internacional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8"/>
            <c:spPr>
              <a:solidFill>
                <a:schemeClr val="bg1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7"/>
              <c:layout>
                <c:manualLayout>
                  <c:x val="-4.241904408216883E-2"/>
                  <c:y val="3.56748676548814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BEB-41FE-8E08-60BE8BE7DCEF}"/>
                </c:ext>
              </c:extLst>
            </c:dLbl>
            <c:dLbl>
              <c:idx val="8"/>
              <c:layout>
                <c:manualLayout>
                  <c:x val="-4.241904408216899E-2"/>
                  <c:y val="3.26643303000391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BEB-41FE-8E08-60BE8BE7DCEF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AERONAVES!$C$5:$K$5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AERONAVES!$C$18:$K$18</c:f>
              <c:numCache>
                <c:formatCode>#,##0</c:formatCode>
                <c:ptCount val="9"/>
                <c:pt idx="0">
                  <c:v>83</c:v>
                </c:pt>
                <c:pt idx="1">
                  <c:v>93</c:v>
                </c:pt>
                <c:pt idx="2">
                  <c:v>117</c:v>
                </c:pt>
                <c:pt idx="3">
                  <c:v>131</c:v>
                </c:pt>
                <c:pt idx="4">
                  <c:v>139</c:v>
                </c:pt>
                <c:pt idx="5">
                  <c:v>143</c:v>
                </c:pt>
                <c:pt idx="6">
                  <c:v>173</c:v>
                </c:pt>
                <c:pt idx="7">
                  <c:v>174</c:v>
                </c:pt>
                <c:pt idx="8">
                  <c:v>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CB-4C67-AF35-D9FFECA9AF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778368"/>
        <c:axId val="500783464"/>
      </c:lineChart>
      <c:catAx>
        <c:axId val="500778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00783464"/>
        <c:crosses val="autoZero"/>
        <c:auto val="1"/>
        <c:lblAlgn val="ctr"/>
        <c:lblOffset val="100"/>
        <c:noMultiLvlLbl val="0"/>
      </c:catAx>
      <c:valAx>
        <c:axId val="500783464"/>
        <c:scaling>
          <c:orientation val="minMax"/>
          <c:max val="230"/>
          <c:min val="70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5007783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60618771467291477"/>
          <c:y val="0.89537087590765885"/>
          <c:w val="0.33508000701746238"/>
          <c:h val="5.8884589156497975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Segoe UI Symbol" pitchFamily="34" charset="0"/>
          <a:ea typeface="Segoe UI Symbol" pitchFamily="34" charset="0"/>
        </a:defRPr>
      </a:pPr>
      <a:endParaRPr lang="es-PE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711199</xdr:colOff>
      <xdr:row>2</xdr:row>
      <xdr:rowOff>10582</xdr:rowOff>
    </xdr:from>
    <xdr:to>
      <xdr:col>19</xdr:col>
      <xdr:colOff>125942</xdr:colOff>
      <xdr:row>22</xdr:row>
      <xdr:rowOff>105832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0.00274</cdr:x>
      <cdr:y>0.88479</cdr:y>
    </cdr:from>
    <cdr:to>
      <cdr:x>0.74527</cdr:x>
      <cdr:y>1</cdr:y>
    </cdr:to>
    <cdr:sp macro="" textlink="">
      <cdr:nvSpPr>
        <cdr:cNvPr id="2" name="1 Rectángulo"/>
        <cdr:cNvSpPr/>
      </cdr:nvSpPr>
      <cdr:spPr>
        <a:xfrm xmlns:a="http://schemas.openxmlformats.org/drawingml/2006/main">
          <a:off x="17930" y="3657600"/>
          <a:ext cx="4858870" cy="4762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s-PE" sz="900">
              <a:solidFill>
                <a:sysClr val="windowText" lastClr="000000"/>
              </a:solidFill>
              <a:latin typeface="Segoe UI Symbol" pitchFamily="34" charset="0"/>
              <a:ea typeface="Segoe UI Symbol" pitchFamily="34" charset="0"/>
            </a:rPr>
            <a:t>Fuente: MTC - Dirección General de Aeronática Civil</a:t>
          </a:r>
        </a:p>
        <a:p xmlns:a="http://schemas.openxmlformats.org/drawingml/2006/main">
          <a:r>
            <a:rPr lang="es-PE" sz="900">
              <a:solidFill>
                <a:sysClr val="windowText" lastClr="000000"/>
              </a:solidFill>
              <a:latin typeface="Segoe UI Symbol" pitchFamily="34" charset="0"/>
              <a:ea typeface="Segoe UI Symbol" pitchFamily="34" charset="0"/>
            </a:rPr>
            <a:t>Elaboración: MTC - OGPP - Oficina de Estadística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3"/>
  <sheetViews>
    <sheetView showRowColHeaders="0" tabSelected="1" topLeftCell="B1" zoomScale="90" zoomScaleNormal="90" workbookViewId="0">
      <selection activeCell="L34" sqref="L34"/>
    </sheetView>
  </sheetViews>
  <sheetFormatPr baseColWidth="10" defaultColWidth="11.44140625" defaultRowHeight="15" x14ac:dyDescent="0.35"/>
  <cols>
    <col min="1" max="1" width="2.6640625" style="2" customWidth="1"/>
    <col min="2" max="2" width="27" style="2" customWidth="1"/>
    <col min="3" max="11" width="7.5546875" style="2" customWidth="1"/>
    <col min="12" max="16384" width="11.44140625" style="2"/>
  </cols>
  <sheetData>
    <row r="1" spans="1:11" ht="15" customHeight="1" x14ac:dyDescent="0.35">
      <c r="A1" s="1"/>
    </row>
    <row r="2" spans="1:11" ht="39.6" customHeight="1" x14ac:dyDescent="0.45">
      <c r="B2" s="25" t="s">
        <v>22</v>
      </c>
      <c r="C2" s="25"/>
      <c r="D2" s="25"/>
      <c r="E2" s="25"/>
      <c r="F2" s="25"/>
      <c r="G2" s="25"/>
      <c r="H2" s="25"/>
      <c r="I2" s="25"/>
      <c r="J2" s="25"/>
      <c r="K2" s="22"/>
    </row>
    <row r="3" spans="1:11" ht="15" customHeight="1" x14ac:dyDescent="0.35">
      <c r="B3" s="3"/>
      <c r="C3" s="3"/>
      <c r="D3" s="3"/>
      <c r="E3" s="3"/>
    </row>
    <row r="4" spans="1:11" ht="15" customHeight="1" thickBot="1" x14ac:dyDescent="0.4">
      <c r="B4" s="23" t="s">
        <v>18</v>
      </c>
      <c r="C4" s="23"/>
      <c r="D4" s="23"/>
      <c r="E4" s="23"/>
      <c r="F4" s="23"/>
      <c r="G4" s="23"/>
      <c r="H4" s="23"/>
    </row>
    <row r="5" spans="1:11" ht="30.75" customHeight="1" thickBot="1" x14ac:dyDescent="0.4">
      <c r="B5" s="4" t="s">
        <v>16</v>
      </c>
      <c r="C5" s="5">
        <v>2010</v>
      </c>
      <c r="D5" s="5">
        <v>2011</v>
      </c>
      <c r="E5" s="5">
        <v>2012</v>
      </c>
      <c r="F5" s="5">
        <v>2013</v>
      </c>
      <c r="G5" s="5">
        <v>2014</v>
      </c>
      <c r="H5" s="5">
        <v>2015</v>
      </c>
      <c r="I5" s="5">
        <v>2016</v>
      </c>
      <c r="J5" s="5">
        <v>2017</v>
      </c>
      <c r="K5" s="5">
        <v>2018</v>
      </c>
    </row>
    <row r="6" spans="1:11" ht="18" customHeight="1" x14ac:dyDescent="0.35">
      <c r="B6" s="6" t="s">
        <v>17</v>
      </c>
      <c r="C6" s="7">
        <f t="shared" ref="C6:F6" si="0">+SUM(C7,C18)</f>
        <v>281</v>
      </c>
      <c r="D6" s="7">
        <f t="shared" si="0"/>
        <v>283</v>
      </c>
      <c r="E6" s="7">
        <f t="shared" si="0"/>
        <v>323</v>
      </c>
      <c r="F6" s="7">
        <f t="shared" si="0"/>
        <v>334</v>
      </c>
      <c r="G6" s="7">
        <f t="shared" ref="G6:H6" si="1">+SUM(G7,G18)</f>
        <v>363</v>
      </c>
      <c r="H6" s="7">
        <f t="shared" si="1"/>
        <v>372</v>
      </c>
      <c r="I6" s="7">
        <f t="shared" ref="I6:J6" si="2">+SUM(I7,I18)</f>
        <v>383</v>
      </c>
      <c r="J6" s="7">
        <f t="shared" si="2"/>
        <v>355</v>
      </c>
      <c r="K6" s="7">
        <f t="shared" ref="K6" si="3">+SUM(K7,K18)</f>
        <v>360</v>
      </c>
    </row>
    <row r="7" spans="1:11" ht="15" customHeight="1" x14ac:dyDescent="0.35">
      <c r="B7" s="8" t="s">
        <v>0</v>
      </c>
      <c r="C7" s="9">
        <f t="shared" ref="C7:F7" si="4">SUM(C8,C12,C13)</f>
        <v>198</v>
      </c>
      <c r="D7" s="9">
        <f t="shared" si="4"/>
        <v>190</v>
      </c>
      <c r="E7" s="9">
        <f t="shared" si="4"/>
        <v>206</v>
      </c>
      <c r="F7" s="9">
        <f t="shared" si="4"/>
        <v>203</v>
      </c>
      <c r="G7" s="9">
        <f t="shared" ref="G7:H7" si="5">SUM(G8,G12,G13)</f>
        <v>224</v>
      </c>
      <c r="H7" s="9">
        <f t="shared" si="5"/>
        <v>229</v>
      </c>
      <c r="I7" s="9">
        <f t="shared" ref="I7:J7" si="6">SUM(I8,I12,I13)</f>
        <v>210</v>
      </c>
      <c r="J7" s="9">
        <f t="shared" si="6"/>
        <v>181</v>
      </c>
      <c r="K7" s="9">
        <f t="shared" ref="K7" si="7">SUM(K8,K12,K13)</f>
        <v>186</v>
      </c>
    </row>
    <row r="8" spans="1:11" ht="15" customHeight="1" x14ac:dyDescent="0.35">
      <c r="B8" s="10" t="s">
        <v>1</v>
      </c>
      <c r="C8" s="11">
        <f t="shared" ref="C8:D8" si="8">SUM(C9:C11)</f>
        <v>61</v>
      </c>
      <c r="D8" s="11">
        <f t="shared" si="8"/>
        <v>69</v>
      </c>
      <c r="E8" s="11">
        <f t="shared" ref="E8" si="9">SUM(E9:E11)</f>
        <v>66</v>
      </c>
      <c r="F8" s="15">
        <f>SUM(F9:F11)</f>
        <v>63</v>
      </c>
      <c r="G8" s="15">
        <f>SUM(G9:G11)</f>
        <v>59</v>
      </c>
      <c r="H8" s="15">
        <f>SUM(H9:H11)</f>
        <v>55</v>
      </c>
      <c r="I8" s="15">
        <f t="shared" ref="I8:K8" si="10">SUM(I9:I11)</f>
        <v>56</v>
      </c>
      <c r="J8" s="15">
        <f t="shared" si="10"/>
        <v>50</v>
      </c>
      <c r="K8" s="15">
        <f t="shared" si="10"/>
        <v>52</v>
      </c>
    </row>
    <row r="9" spans="1:11" ht="15" customHeight="1" x14ac:dyDescent="0.35">
      <c r="B9" s="12" t="s">
        <v>2</v>
      </c>
      <c r="C9" s="13">
        <v>1</v>
      </c>
      <c r="D9" s="13">
        <v>3</v>
      </c>
      <c r="E9" s="13">
        <v>2</v>
      </c>
      <c r="F9" s="13">
        <v>1</v>
      </c>
      <c r="G9" s="13">
        <v>1</v>
      </c>
      <c r="H9" s="13">
        <v>2</v>
      </c>
      <c r="I9" s="13">
        <v>2</v>
      </c>
      <c r="J9" s="13">
        <v>7</v>
      </c>
      <c r="K9" s="13">
        <v>5</v>
      </c>
    </row>
    <row r="10" spans="1:11" ht="15" customHeight="1" x14ac:dyDescent="0.35">
      <c r="B10" s="12" t="s">
        <v>3</v>
      </c>
      <c r="C10" s="13">
        <v>58</v>
      </c>
      <c r="D10" s="13">
        <v>59</v>
      </c>
      <c r="E10" s="13">
        <v>58</v>
      </c>
      <c r="F10" s="13">
        <v>53</v>
      </c>
      <c r="G10" s="13">
        <v>47</v>
      </c>
      <c r="H10" s="13">
        <v>45</v>
      </c>
      <c r="I10" s="13">
        <v>48</v>
      </c>
      <c r="J10" s="13">
        <v>38</v>
      </c>
      <c r="K10" s="13">
        <v>45</v>
      </c>
    </row>
    <row r="11" spans="1:11" ht="15" customHeight="1" x14ac:dyDescent="0.35">
      <c r="B11" s="12" t="s">
        <v>4</v>
      </c>
      <c r="C11" s="13">
        <v>2</v>
      </c>
      <c r="D11" s="13">
        <v>7</v>
      </c>
      <c r="E11" s="13">
        <v>6</v>
      </c>
      <c r="F11" s="13">
        <v>9</v>
      </c>
      <c r="G11" s="13">
        <v>11</v>
      </c>
      <c r="H11" s="13">
        <v>8</v>
      </c>
      <c r="I11" s="13">
        <v>6</v>
      </c>
      <c r="J11" s="13">
        <v>5</v>
      </c>
      <c r="K11" s="13">
        <v>2</v>
      </c>
    </row>
    <row r="12" spans="1:11" ht="15" customHeight="1" x14ac:dyDescent="0.35">
      <c r="B12" s="10" t="s">
        <v>5</v>
      </c>
      <c r="C12" s="14">
        <f>32</f>
        <v>32</v>
      </c>
      <c r="D12" s="14">
        <f>20</f>
        <v>20</v>
      </c>
      <c r="E12" s="14">
        <f>25</f>
        <v>25</v>
      </c>
      <c r="F12" s="14">
        <f>27</f>
        <v>27</v>
      </c>
      <c r="G12" s="14">
        <f>32</f>
        <v>32</v>
      </c>
      <c r="H12" s="14">
        <f>40</f>
        <v>40</v>
      </c>
      <c r="I12" s="14">
        <f>29</f>
        <v>29</v>
      </c>
      <c r="J12" s="14">
        <v>21</v>
      </c>
      <c r="K12" s="14">
        <v>24</v>
      </c>
    </row>
    <row r="13" spans="1:11" ht="15" customHeight="1" x14ac:dyDescent="0.35">
      <c r="B13" s="10" t="s">
        <v>6</v>
      </c>
      <c r="C13" s="15">
        <f t="shared" ref="C13:F13" si="11">SUM(C14:C17)</f>
        <v>105</v>
      </c>
      <c r="D13" s="15">
        <f t="shared" si="11"/>
        <v>101</v>
      </c>
      <c r="E13" s="15">
        <f t="shared" si="11"/>
        <v>115</v>
      </c>
      <c r="F13" s="15">
        <f t="shared" si="11"/>
        <v>113</v>
      </c>
      <c r="G13" s="15">
        <f t="shared" ref="G13:H13" si="12">SUM(G14:G17)</f>
        <v>133</v>
      </c>
      <c r="H13" s="15">
        <f t="shared" si="12"/>
        <v>134</v>
      </c>
      <c r="I13" s="15">
        <f>SUM(I14:I17)</f>
        <v>125</v>
      </c>
      <c r="J13" s="15">
        <f>SUM(J14:J17)</f>
        <v>110</v>
      </c>
      <c r="K13" s="15">
        <f>SUM(K14:K17)</f>
        <v>110</v>
      </c>
    </row>
    <row r="14" spans="1:11" ht="15" customHeight="1" x14ac:dyDescent="0.35">
      <c r="B14" s="12" t="s">
        <v>7</v>
      </c>
      <c r="C14" s="13">
        <v>4</v>
      </c>
      <c r="D14" s="13">
        <v>5</v>
      </c>
      <c r="E14" s="13">
        <v>7</v>
      </c>
      <c r="F14" s="13">
        <v>4</v>
      </c>
      <c r="G14" s="13">
        <v>5</v>
      </c>
      <c r="H14" s="13">
        <v>16</v>
      </c>
      <c r="I14" s="13">
        <v>8</v>
      </c>
      <c r="J14" s="13">
        <v>7</v>
      </c>
      <c r="K14" s="13">
        <v>6</v>
      </c>
    </row>
    <row r="15" spans="1:11" ht="15" customHeight="1" x14ac:dyDescent="0.35">
      <c r="B15" s="12" t="s">
        <v>8</v>
      </c>
      <c r="C15" s="13">
        <v>11</v>
      </c>
      <c r="D15" s="13">
        <v>7</v>
      </c>
      <c r="E15" s="13">
        <v>10</v>
      </c>
      <c r="F15" s="13">
        <v>10</v>
      </c>
      <c r="G15" s="13">
        <v>11</v>
      </c>
      <c r="H15" s="13">
        <v>11</v>
      </c>
      <c r="I15" s="13">
        <v>8</v>
      </c>
      <c r="J15" s="13">
        <v>6</v>
      </c>
      <c r="K15" s="13">
        <v>13</v>
      </c>
    </row>
    <row r="16" spans="1:11" ht="15" customHeight="1" x14ac:dyDescent="0.35">
      <c r="B16" s="12" t="s">
        <v>9</v>
      </c>
      <c r="C16" s="13">
        <v>66</v>
      </c>
      <c r="D16" s="13">
        <v>66</v>
      </c>
      <c r="E16" s="13">
        <v>65</v>
      </c>
      <c r="F16" s="13">
        <v>62</v>
      </c>
      <c r="G16" s="13">
        <v>70</v>
      </c>
      <c r="H16" s="13">
        <v>65</v>
      </c>
      <c r="I16" s="13">
        <v>57</v>
      </c>
      <c r="J16" s="13">
        <v>40</v>
      </c>
      <c r="K16" s="13">
        <v>40</v>
      </c>
    </row>
    <row r="17" spans="2:11" ht="15" customHeight="1" x14ac:dyDescent="0.35">
      <c r="B17" s="12" t="s">
        <v>10</v>
      </c>
      <c r="C17" s="13">
        <v>24</v>
      </c>
      <c r="D17" s="13">
        <v>23</v>
      </c>
      <c r="E17" s="13">
        <v>33</v>
      </c>
      <c r="F17" s="13">
        <v>37</v>
      </c>
      <c r="G17" s="13">
        <v>47</v>
      </c>
      <c r="H17" s="13">
        <v>42</v>
      </c>
      <c r="I17" s="13">
        <v>52</v>
      </c>
      <c r="J17" s="13">
        <v>57</v>
      </c>
      <c r="K17" s="13">
        <v>51</v>
      </c>
    </row>
    <row r="18" spans="2:11" ht="15" customHeight="1" x14ac:dyDescent="0.35">
      <c r="B18" s="16" t="s">
        <v>11</v>
      </c>
      <c r="C18" s="15">
        <f t="shared" ref="C18:F18" si="13">SUM(C19:C21)</f>
        <v>83</v>
      </c>
      <c r="D18" s="15">
        <f t="shared" si="13"/>
        <v>93</v>
      </c>
      <c r="E18" s="15">
        <f t="shared" si="13"/>
        <v>117</v>
      </c>
      <c r="F18" s="15">
        <f t="shared" si="13"/>
        <v>131</v>
      </c>
      <c r="G18" s="15">
        <f t="shared" ref="G18:H18" si="14">SUM(G19:G21)</f>
        <v>139</v>
      </c>
      <c r="H18" s="15">
        <f t="shared" si="14"/>
        <v>143</v>
      </c>
      <c r="I18" s="15">
        <f t="shared" ref="I18:J18" si="15">SUM(I19:I21)</f>
        <v>173</v>
      </c>
      <c r="J18" s="15">
        <f t="shared" si="15"/>
        <v>174</v>
      </c>
      <c r="K18" s="15">
        <f>SUM(K19:K21)</f>
        <v>174</v>
      </c>
    </row>
    <row r="19" spans="2:11" ht="15" customHeight="1" x14ac:dyDescent="0.35">
      <c r="B19" s="17" t="s">
        <v>12</v>
      </c>
      <c r="C19" s="13">
        <v>72</v>
      </c>
      <c r="D19" s="13">
        <v>78</v>
      </c>
      <c r="E19" s="13">
        <v>97</v>
      </c>
      <c r="F19" s="13">
        <v>110</v>
      </c>
      <c r="G19" s="13">
        <v>120</v>
      </c>
      <c r="H19" s="13">
        <v>121</v>
      </c>
      <c r="I19" s="13">
        <v>145</v>
      </c>
      <c r="J19" s="13">
        <v>148</v>
      </c>
      <c r="K19" s="13">
        <v>141</v>
      </c>
    </row>
    <row r="20" spans="2:11" ht="15" customHeight="1" x14ac:dyDescent="0.35">
      <c r="B20" s="17" t="s">
        <v>13</v>
      </c>
      <c r="C20" s="13">
        <v>11</v>
      </c>
      <c r="D20" s="13">
        <v>15</v>
      </c>
      <c r="E20" s="13">
        <v>20</v>
      </c>
      <c r="F20" s="13">
        <v>3</v>
      </c>
      <c r="G20" s="13">
        <v>2</v>
      </c>
      <c r="H20" s="13">
        <v>3</v>
      </c>
      <c r="I20" s="13">
        <v>6</v>
      </c>
      <c r="J20" s="13">
        <v>11</v>
      </c>
      <c r="K20" s="13">
        <v>13</v>
      </c>
    </row>
    <row r="21" spans="2:11" ht="15" customHeight="1" thickBot="1" x14ac:dyDescent="0.4">
      <c r="B21" s="18" t="s">
        <v>21</v>
      </c>
      <c r="C21" s="19" t="s">
        <v>20</v>
      </c>
      <c r="D21" s="19" t="s">
        <v>20</v>
      </c>
      <c r="E21" s="19" t="s">
        <v>20</v>
      </c>
      <c r="F21" s="19">
        <v>18</v>
      </c>
      <c r="G21" s="19">
        <v>17</v>
      </c>
      <c r="H21" s="19">
        <v>19</v>
      </c>
      <c r="I21" s="19">
        <v>22</v>
      </c>
      <c r="J21" s="19">
        <v>15</v>
      </c>
      <c r="K21" s="19">
        <v>20</v>
      </c>
    </row>
    <row r="22" spans="2:11" ht="15" customHeight="1" x14ac:dyDescent="0.35">
      <c r="B22" s="24" t="s">
        <v>14</v>
      </c>
      <c r="C22" s="24"/>
      <c r="D22" s="24"/>
      <c r="E22" s="24"/>
      <c r="F22" s="24"/>
      <c r="G22" s="24"/>
      <c r="H22" s="24"/>
    </row>
    <row r="23" spans="2:11" ht="15" customHeight="1" x14ac:dyDescent="0.35">
      <c r="B23" s="21" t="s">
        <v>19</v>
      </c>
      <c r="C23" s="20"/>
      <c r="D23" s="20"/>
    </row>
    <row r="24" spans="2:11" ht="15" customHeight="1" x14ac:dyDescent="0.35">
      <c r="B24" s="2" t="s">
        <v>15</v>
      </c>
    </row>
    <row r="25" spans="2:11" ht="15" customHeight="1" x14ac:dyDescent="0.35"/>
    <row r="26" spans="2:11" ht="15" customHeight="1" x14ac:dyDescent="0.35"/>
    <row r="27" spans="2:11" ht="15" customHeight="1" x14ac:dyDescent="0.35"/>
    <row r="28" spans="2:11" ht="15" customHeight="1" x14ac:dyDescent="0.35"/>
    <row r="29" spans="2:11" ht="15" customHeight="1" x14ac:dyDescent="0.35"/>
    <row r="30" spans="2:11" ht="15" customHeight="1" x14ac:dyDescent="0.35"/>
    <row r="31" spans="2:11" ht="15" customHeight="1" x14ac:dyDescent="0.35"/>
    <row r="32" spans="2:11" ht="15" customHeight="1" x14ac:dyDescent="0.35"/>
    <row r="33" ht="15" customHeight="1" x14ac:dyDescent="0.35"/>
  </sheetData>
  <mergeCells count="3">
    <mergeCell ref="B4:H4"/>
    <mergeCell ref="B22:H22"/>
    <mergeCell ref="B2:J2"/>
  </mergeCells>
  <pageMargins left="0.7" right="0.7" top="0.75" bottom="0.75" header="0.3" footer="0.3"/>
  <ignoredErrors>
    <ignoredError sqref="G8 J8:K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AERONAVES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ECASTILLA</dc:creator>
  <cp:lastModifiedBy>Castilla García, Elizabeth Alejandra</cp:lastModifiedBy>
  <dcterms:created xsi:type="dcterms:W3CDTF">2013-05-28T22:45:33Z</dcterms:created>
  <dcterms:modified xsi:type="dcterms:W3CDTF">2019-05-23T20:08:06Z</dcterms:modified>
</cp:coreProperties>
</file>